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0072CCB0-E04F-4BF4-A576-ED45F13094BF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<sst xmlns="http://schemas.openxmlformats.org/spreadsheetml/2006/main" count="619" uniqueCount="151">
  <si>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</si>
  <si>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</si>
  <si>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</si>
  <si>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</si>
  <si>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</si>
  <si>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</si>
  <si>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</si>
  <si>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</si>
  <si>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</si>
  <si>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</si>
  <si>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</si>
  <si>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</si>
  <si>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</si>
  <si>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</si>
  <si>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</si>
  <si>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</si>
  <si>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</si>
  <si>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</si>
  <si>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</si>
  <si>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</si>
  <si>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</si>
  <si>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</si>
  <si>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</si>
  <si>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</si>
  <si>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</si>
  <si>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</si>
  <si>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</si>
  <si>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</si>
  <si>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</si>
  <si>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</si>
  <si>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</si>
  <si>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</si>
  <si>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</si>
  <si>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</si>
  <si>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</si>
  <si>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</si>
  <si>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</si>
  <si>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</si>
  <si>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</si>
  <si>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</si>
  <si>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</si>
  <si>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</si>
  <si>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</si>
  <si>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</si>
  <si>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</si>
  <si>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</si>
  <si>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</si>
  <si>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</si>
  <si>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</si>
  <si>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</si>
  <si>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</si>
  <si>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</si>
  <si>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</si>
  <si>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</si>
  <si>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</si>
  <si>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</si>
  <si>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</si>
  <si>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</si>
  <si>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</si>
  <si>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</si>
  <si>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</si>
  <si>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</si>
  <si>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</si>
  <si>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</si>
  <si>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</si>
  <si>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</si>
  <si>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</si>
  <si>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</si>
  <si>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</si>
  <si>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</si>
  <si>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</si>
  <si>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</si>
  <si>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</si>
  <si>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</si>
  <si>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</si>
  <si>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</si>
  <si>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</si>
  <si>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</si>
  <si>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</si>
  <si>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</si>
  <si>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</si>
  <si>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</si>
  <si>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</si>
  <si>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</si>
  <si>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</si>
  <si>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</si>
  <si>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</si>
  <si>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</si>
  <si>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</si>
  <si>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</si>
  <si>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</si>
  <si>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</si>
  <si>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</si>
  <si>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</si>
  <si>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</si>
  <si>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</si>
  <si>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</si>
  <si>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</si>
  <si>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</si>
  <si>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</si>
  <si>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</si>
  <si>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</si>
  <si>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</si>
  <si>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</si>
  <si>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</si>
  <si>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</si>
  <si>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</si>
  <si>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</si>
  <si>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</si>
  <si>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</si>
  <si>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</si>
  <si>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</si>
  <si>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</si>
  <si>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</si>
  <si>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</si>
  <si>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</si>
  <si>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</si>
  <si>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</si>
  <si>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</si>
  <si>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</si>
  <si>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</si>
  <si>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</si>
  <si>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</si>
  <si>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</si>
  <si>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</si>
  <si>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</si>
  <si>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</si>
  <si>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</si>
  <si>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</si>
  <si>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</si>
  <si>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</si>
  <si>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</si>
  <si>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</si>
  <si>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</si>
  <si>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</si>
  <si>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</si>
  <si>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</si>
  <si>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</si>
  <si>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</si>
  <si>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</si>
  <si>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</si>
  <si>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</si>
  <si>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</si>
  <si>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</si>
  <si>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</si>
  <si>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</si>
  <si>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</si>
  <si>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</si>
  <si>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 2008 _ Mayo 2025</t>
  </si>
  <si>
    <t>Enero-Mayo 2025</t>
  </si>
  <si>
    <t>E N E R O   2 0 0 8   a   M A Y O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</si>
</sst>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17" fontId="30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164" fontId="26" fillId="0" borderId="0" xfId="0" applyNumberFormat="1" applyFont="1" applyAlignment="1">
      <alignment horizont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opLeftCell="B17" workbookViewId="0">
      <selection activeCell="I27" sqref="I27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61" t="s">
        <v>35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1" ht="30.2" customHeight="1" x14ac:dyDescent="0.25">
      <c r="A3" s="10"/>
      <c r="B3" s="172" t="s">
        <v>130</v>
      </c>
      <c r="C3" s="173"/>
      <c r="D3" s="168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69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67" t="s">
        <v>4</v>
      </c>
      <c r="B7" s="170">
        <f>157386+4976</f>
        <v>162362</v>
      </c>
      <c r="C7" s="171">
        <f>48335+2200</f>
        <v>50535</v>
      </c>
      <c r="D7" s="164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4">
        <f>+G7+G8+G9+I7+I8+I9</f>
        <v>212897</v>
      </c>
      <c r="K7" s="5"/>
    </row>
    <row r="8" spans="1:11" ht="24.95" customHeight="1" x14ac:dyDescent="0.2">
      <c r="A8" s="167"/>
      <c r="B8" s="170"/>
      <c r="C8" s="171"/>
      <c r="D8" s="164"/>
      <c r="E8" s="10"/>
      <c r="F8" s="17" t="s">
        <v>49</v>
      </c>
      <c r="G8" s="18">
        <v>5094</v>
      </c>
      <c r="H8" s="19" t="s">
        <v>50</v>
      </c>
      <c r="I8" s="18">
        <v>1399</v>
      </c>
      <c r="J8" s="164"/>
      <c r="K8" s="5">
        <f>+J7-D7</f>
        <v>0</v>
      </c>
    </row>
    <row r="9" spans="1:11" ht="24.95" customHeight="1" x14ac:dyDescent="0.2">
      <c r="A9" s="167"/>
      <c r="B9" s="170"/>
      <c r="C9" s="171"/>
      <c r="D9" s="164"/>
      <c r="E9" s="10"/>
      <c r="F9" s="17" t="s">
        <v>75</v>
      </c>
      <c r="G9" s="18">
        <v>4176</v>
      </c>
      <c r="H9" s="19" t="s">
        <v>76</v>
      </c>
      <c r="I9" s="18">
        <v>3000</v>
      </c>
      <c r="J9" s="164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67" t="s">
        <v>21</v>
      </c>
      <c r="B26" s="165">
        <f>44507+800+7399</f>
        <v>52706</v>
      </c>
      <c r="C26" s="166">
        <f>10399+800</f>
        <v>11199</v>
      </c>
      <c r="D26" s="164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63">
        <f>G28+G29+G26+I26+G27+I28+I29</f>
        <v>63905</v>
      </c>
      <c r="K26" s="5">
        <f t="shared" si="1"/>
        <v>0</v>
      </c>
    </row>
    <row r="27" spans="1:11" ht="24.95" customHeight="1" x14ac:dyDescent="0.2">
      <c r="A27" s="167"/>
      <c r="B27" s="165"/>
      <c r="C27" s="166"/>
      <c r="D27" s="164"/>
      <c r="E27" s="10"/>
      <c r="F27" s="17" t="s">
        <v>53</v>
      </c>
      <c r="G27" s="18">
        <v>800</v>
      </c>
      <c r="H27" s="19" t="s">
        <v>54</v>
      </c>
      <c r="I27" s="18"/>
      <c r="J27" s="163"/>
      <c r="K27" s="5"/>
    </row>
    <row r="28" spans="1:11" ht="24.95" customHeight="1" x14ac:dyDescent="0.2">
      <c r="A28" s="167"/>
      <c r="B28" s="165"/>
      <c r="C28" s="166"/>
      <c r="D28" s="164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63"/>
      <c r="K28" s="5"/>
    </row>
    <row r="29" spans="1:11" ht="24.95" customHeight="1" x14ac:dyDescent="0.2">
      <c r="A29" s="167"/>
      <c r="B29" s="165"/>
      <c r="C29" s="166"/>
      <c r="D29" s="164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63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67" t="s">
        <v>23</v>
      </c>
      <c r="B31" s="165">
        <v>6137</v>
      </c>
      <c r="C31" s="166">
        <v>2838</v>
      </c>
      <c r="D31" s="164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63">
        <f>+I31+I32+G31+G32</f>
        <v>8975</v>
      </c>
      <c r="K31" s="5">
        <f>+J31-D31</f>
        <v>0</v>
      </c>
    </row>
    <row r="32" spans="1:11" ht="24.95" customHeight="1" x14ac:dyDescent="0.2">
      <c r="A32" s="167"/>
      <c r="B32" s="165"/>
      <c r="C32" s="166"/>
      <c r="D32" s="164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63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62" t="s">
        <v>41</v>
      </c>
      <c r="B50" s="162"/>
      <c r="C50" s="162"/>
      <c r="D50" s="31">
        <f>SUM(D47:D49)</f>
        <v>0</v>
      </c>
      <c r="E50" s="10"/>
      <c r="F50" s="174" t="s">
        <v>122</v>
      </c>
      <c r="G50" s="174"/>
      <c r="H50" s="174"/>
      <c r="I50" s="174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V63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U46" sqref="CU46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98" width="11.42578125" style="1" hidden="1" customWidth="1"/>
    <col min="99" max="101" width="11.42578125" style="1" customWidth="1"/>
    <col min="102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6" width="9" style="1" hidden="1" customWidth="1"/>
    <col min="127" max="127" width="9" style="1" customWidth="1"/>
    <col min="128" max="16384" width="9" style="1"/>
  </cols>
  <sheetData>
    <row r="1" spans="1:125" ht="45" customHeight="1" x14ac:dyDescent="0.2">
      <c r="A1" s="195" t="s">
        <v>143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</row>
    <row r="2" spans="1:125" ht="4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202" t="s">
        <v>148</v>
      </c>
      <c r="H4" s="202"/>
      <c r="I4" s="202"/>
      <c r="J4" s="202"/>
      <c r="K4" s="202"/>
      <c r="L4" s="202"/>
      <c r="M4" s="202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99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75">
        <v>44927</v>
      </c>
      <c r="P5" s="175"/>
      <c r="Q5" s="175"/>
      <c r="R5" s="175">
        <v>44958</v>
      </c>
      <c r="S5" s="175"/>
      <c r="T5" s="175"/>
      <c r="U5" s="175">
        <v>44986</v>
      </c>
      <c r="V5" s="175"/>
      <c r="W5" s="175"/>
      <c r="X5" s="175">
        <v>45017</v>
      </c>
      <c r="Y5" s="175"/>
      <c r="Z5" s="175"/>
      <c r="AA5" s="175">
        <v>45047</v>
      </c>
      <c r="AB5" s="175"/>
      <c r="AC5" s="175"/>
      <c r="AD5" s="175">
        <v>45078</v>
      </c>
      <c r="AE5" s="175"/>
      <c r="AF5" s="175"/>
      <c r="AG5" s="175">
        <v>45108</v>
      </c>
      <c r="AH5" s="175"/>
      <c r="AI5" s="175"/>
      <c r="AJ5" s="175">
        <v>45139</v>
      </c>
      <c r="AK5" s="175"/>
      <c r="AL5" s="175"/>
      <c r="AM5" s="175">
        <v>45170</v>
      </c>
      <c r="AN5" s="175"/>
      <c r="AO5" s="175"/>
      <c r="AP5" s="175">
        <v>45200</v>
      </c>
      <c r="AQ5" s="175"/>
      <c r="AR5" s="175"/>
      <c r="AS5" s="175">
        <v>45231</v>
      </c>
      <c r="AT5" s="175"/>
      <c r="AU5" s="175"/>
      <c r="AV5" s="175">
        <v>45261</v>
      </c>
      <c r="AW5" s="175"/>
      <c r="AX5" s="175"/>
      <c r="AY5" s="175">
        <v>45292</v>
      </c>
      <c r="AZ5" s="175"/>
      <c r="BA5" s="175"/>
      <c r="BB5" s="175">
        <v>45323</v>
      </c>
      <c r="BC5" s="175"/>
      <c r="BD5" s="175"/>
      <c r="BE5" s="175">
        <v>45352</v>
      </c>
      <c r="BF5" s="175"/>
      <c r="BG5" s="175"/>
      <c r="BH5" s="175">
        <v>45383</v>
      </c>
      <c r="BI5" s="175"/>
      <c r="BJ5" s="175"/>
      <c r="BK5" s="175">
        <v>45413</v>
      </c>
      <c r="BL5" s="175"/>
      <c r="BM5" s="175"/>
      <c r="BN5" s="175">
        <v>45444</v>
      </c>
      <c r="BO5" s="175"/>
      <c r="BP5" s="175"/>
      <c r="BQ5" s="175">
        <v>45474</v>
      </c>
      <c r="BR5" s="175"/>
      <c r="BS5" s="175"/>
      <c r="BT5" s="175">
        <v>45505</v>
      </c>
      <c r="BU5" s="175"/>
      <c r="BV5" s="175"/>
      <c r="BW5" s="175">
        <v>45536</v>
      </c>
      <c r="BX5" s="175"/>
      <c r="BY5" s="175"/>
      <c r="BZ5" s="175">
        <v>45566</v>
      </c>
      <c r="CA5" s="175"/>
      <c r="CB5" s="175"/>
      <c r="CC5" s="175">
        <v>45597</v>
      </c>
      <c r="CD5" s="175"/>
      <c r="CE5" s="175"/>
      <c r="CF5" s="175">
        <v>45627</v>
      </c>
      <c r="CG5" s="175"/>
      <c r="CH5" s="175"/>
      <c r="CI5" s="175">
        <v>45658</v>
      </c>
      <c r="CJ5" s="175"/>
      <c r="CK5" s="175"/>
      <c r="CL5" s="175">
        <v>45689</v>
      </c>
      <c r="CM5" s="175"/>
      <c r="CN5" s="175"/>
      <c r="CO5" s="175">
        <v>45717</v>
      </c>
      <c r="CP5" s="175"/>
      <c r="CQ5" s="175"/>
      <c r="CR5" s="175">
        <v>45748</v>
      </c>
      <c r="CS5" s="175"/>
      <c r="CT5" s="175"/>
      <c r="CU5" s="175">
        <v>45778</v>
      </c>
      <c r="CV5" s="175"/>
      <c r="CW5" s="175"/>
      <c r="CX5" s="175">
        <v>45809</v>
      </c>
      <c r="CY5" s="175"/>
      <c r="CZ5" s="175"/>
      <c r="DA5" s="175">
        <v>45839</v>
      </c>
      <c r="DB5" s="175"/>
      <c r="DC5" s="175"/>
      <c r="DD5" s="175">
        <v>45870</v>
      </c>
      <c r="DE5" s="175"/>
      <c r="DF5" s="175"/>
      <c r="DG5" s="175">
        <v>45901</v>
      </c>
      <c r="DH5" s="175"/>
      <c r="DI5" s="175"/>
      <c r="DJ5" s="175">
        <v>45931</v>
      </c>
      <c r="DK5" s="175"/>
      <c r="DL5" s="175"/>
      <c r="DM5" s="175">
        <v>45962</v>
      </c>
      <c r="DN5" s="175"/>
      <c r="DO5" s="175"/>
      <c r="DP5" s="175">
        <v>45992</v>
      </c>
      <c r="DQ5" s="175"/>
      <c r="DR5" s="175"/>
      <c r="DS5" s="201" t="s">
        <v>149</v>
      </c>
      <c r="DT5" s="201"/>
      <c r="DU5" s="201"/>
    </row>
    <row r="6" spans="1:125" ht="10.5" customHeight="1" thickBot="1" x14ac:dyDescent="0.3">
      <c r="A6" s="104"/>
      <c r="B6" s="112"/>
      <c r="C6" s="112"/>
      <c r="D6" s="200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200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/>
      <c r="CY7" s="138"/>
      <c r="CZ7" s="139"/>
      <c r="DA7" s="137"/>
      <c r="DB7" s="138"/>
      <c r="DC7" s="139"/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106845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148986</v>
      </c>
      <c r="N8" s="101">
        <v>22777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/>
      <c r="CY8" s="141"/>
      <c r="CZ8" s="147"/>
      <c r="DA8" s="140"/>
      <c r="DB8" s="141"/>
      <c r="DC8" s="147"/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22476</v>
      </c>
      <c r="DT8" s="103">
        <v>301</v>
      </c>
      <c r="DU8" s="147">
        <v>22777</v>
      </c>
    </row>
    <row r="9" spans="1:125" s="104" customFormat="1" ht="30.2" customHeight="1" x14ac:dyDescent="0.25">
      <c r="A9" s="177" t="s">
        <v>4</v>
      </c>
      <c r="B9" s="180">
        <v>184537</v>
      </c>
      <c r="C9" s="180">
        <v>50535</v>
      </c>
      <c r="D9" s="183">
        <v>235072</v>
      </c>
      <c r="E9" s="129"/>
      <c r="F9" s="127" t="s">
        <v>47</v>
      </c>
      <c r="G9" s="127">
        <v>166593</v>
      </c>
      <c r="H9" s="127">
        <v>128893</v>
      </c>
      <c r="I9" s="127" t="s">
        <v>48</v>
      </c>
      <c r="J9" s="130">
        <v>70400</v>
      </c>
      <c r="K9" s="98">
        <v>70335</v>
      </c>
      <c r="L9" s="186">
        <v>234610</v>
      </c>
      <c r="M9" s="176">
        <v>273437</v>
      </c>
      <c r="N9" s="190">
        <v>38827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1900</v>
      </c>
      <c r="CS9" s="103">
        <v>0</v>
      </c>
      <c r="CT9" s="147">
        <v>1900</v>
      </c>
      <c r="CU9" s="102">
        <v>300</v>
      </c>
      <c r="CV9" s="103">
        <v>0</v>
      </c>
      <c r="CW9" s="147">
        <v>300</v>
      </c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37700</v>
      </c>
      <c r="DT9" s="103">
        <v>65</v>
      </c>
      <c r="DU9" s="147">
        <v>37765</v>
      </c>
    </row>
    <row r="10" spans="1:125" s="104" customFormat="1" ht="30.2" customHeight="1" x14ac:dyDescent="0.25">
      <c r="A10" s="178"/>
      <c r="B10" s="181"/>
      <c r="C10" s="181"/>
      <c r="D10" s="184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186"/>
      <c r="M10" s="176"/>
      <c r="N10" s="190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/>
      <c r="CY10" s="103"/>
      <c r="CZ10" s="147"/>
      <c r="DA10" s="102"/>
      <c r="DB10" s="103"/>
      <c r="DC10" s="147"/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78"/>
      <c r="B11" s="181"/>
      <c r="C11" s="181"/>
      <c r="D11" s="184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186"/>
      <c r="M11" s="176"/>
      <c r="N11" s="190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78"/>
      <c r="B12" s="181"/>
      <c r="C12" s="181"/>
      <c r="D12" s="184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186"/>
      <c r="M12" s="176"/>
      <c r="N12" s="190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/>
      <c r="CY12" s="103"/>
      <c r="CZ12" s="147"/>
      <c r="DA12" s="102"/>
      <c r="DB12" s="103"/>
      <c r="DC12" s="147"/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79"/>
      <c r="B13" s="182"/>
      <c r="C13" s="182"/>
      <c r="D13" s="185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186"/>
      <c r="M13" s="176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/>
      <c r="CY13" s="103"/>
      <c r="CZ13" s="147"/>
      <c r="DA13" s="102"/>
      <c r="DB13" s="103"/>
      <c r="DC13" s="147"/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/>
      <c r="CY14" s="103"/>
      <c r="CZ14" s="147"/>
      <c r="DA14" s="102"/>
      <c r="DB14" s="103"/>
      <c r="DC14" s="147"/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0</v>
      </c>
      <c r="DT14" s="103">
        <v>711</v>
      </c>
      <c r="DU14" s="147">
        <v>711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3126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4899</v>
      </c>
      <c r="N15" s="101">
        <v>196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/>
      <c r="CY15" s="103"/>
      <c r="CZ15" s="147"/>
      <c r="DA15" s="102"/>
      <c r="DB15" s="103"/>
      <c r="DC15" s="147"/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196</v>
      </c>
      <c r="DT15" s="103">
        <v>0</v>
      </c>
      <c r="DU15" s="147">
        <v>196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/>
      <c r="CY16" s="103"/>
      <c r="CZ16" s="147"/>
      <c r="DA16" s="102"/>
      <c r="DB16" s="103"/>
      <c r="DC16" s="147"/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/>
      <c r="CY17" s="103"/>
      <c r="CZ17" s="147"/>
      <c r="DA17" s="102"/>
      <c r="DB17" s="103"/>
      <c r="DC17" s="147"/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/>
      <c r="CY18" s="103"/>
      <c r="CZ18" s="147"/>
      <c r="DA18" s="102"/>
      <c r="DB18" s="103"/>
      <c r="DC18" s="147"/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/>
      <c r="CY19" s="103"/>
      <c r="CZ19" s="147"/>
      <c r="DA19" s="102"/>
      <c r="DB19" s="103"/>
      <c r="DC19" s="147"/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900</v>
      </c>
      <c r="K20" s="98">
        <v>800</v>
      </c>
      <c r="L20" s="99">
        <v>4283</v>
      </c>
      <c r="M20" s="100">
        <v>4383</v>
      </c>
      <c r="N20" s="101">
        <v>100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/>
      <c r="CY20" s="103"/>
      <c r="CZ20" s="147"/>
      <c r="DA20" s="102"/>
      <c r="DB20" s="103"/>
      <c r="DC20" s="147"/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100</v>
      </c>
      <c r="DU20" s="147">
        <v>100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/>
      <c r="CY21" s="103"/>
      <c r="CZ21" s="147"/>
      <c r="DA21" s="102"/>
      <c r="DB21" s="103"/>
      <c r="DC21" s="147"/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2164</v>
      </c>
      <c r="K22" s="98">
        <v>1964</v>
      </c>
      <c r="L22" s="99">
        <v>6755</v>
      </c>
      <c r="M22" s="100">
        <v>6955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46</v>
      </c>
      <c r="CT22" s="147">
        <v>46</v>
      </c>
      <c r="CU22" s="102">
        <v>0</v>
      </c>
      <c r="CV22" s="103">
        <v>0</v>
      </c>
      <c r="CW22" s="147">
        <v>0</v>
      </c>
      <c r="CX22" s="102"/>
      <c r="CY22" s="103"/>
      <c r="CZ22" s="147"/>
      <c r="DA22" s="102"/>
      <c r="DB22" s="103"/>
      <c r="DC22" s="147"/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200</v>
      </c>
      <c r="DU22" s="147">
        <v>200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/>
      <c r="CY23" s="103"/>
      <c r="CZ23" s="147"/>
      <c r="DA23" s="102"/>
      <c r="DB23" s="103"/>
      <c r="DC23" s="147"/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18317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26835</v>
      </c>
      <c r="N24" s="101">
        <v>237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46</v>
      </c>
      <c r="CS24" s="103">
        <v>0</v>
      </c>
      <c r="CT24" s="147">
        <v>46</v>
      </c>
      <c r="CU24" s="102">
        <v>0</v>
      </c>
      <c r="CV24" s="103">
        <v>0</v>
      </c>
      <c r="CW24" s="147">
        <v>0</v>
      </c>
      <c r="CX24" s="102"/>
      <c r="CY24" s="103"/>
      <c r="CZ24" s="147"/>
      <c r="DA24" s="102"/>
      <c r="DB24" s="103"/>
      <c r="DC24" s="147"/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137</v>
      </c>
      <c r="DT24" s="103">
        <v>100</v>
      </c>
      <c r="DU24" s="147">
        <v>237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14579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20779</v>
      </c>
      <c r="N25" s="101">
        <v>1980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180</v>
      </c>
      <c r="CV25" s="103">
        <v>0</v>
      </c>
      <c r="CW25" s="147">
        <v>180</v>
      </c>
      <c r="CX25" s="102"/>
      <c r="CY25" s="103"/>
      <c r="CZ25" s="147"/>
      <c r="DA25" s="102"/>
      <c r="DB25" s="103"/>
      <c r="DC25" s="147"/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1980</v>
      </c>
      <c r="DT25" s="103">
        <v>0</v>
      </c>
      <c r="DU25" s="147">
        <v>1980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/>
      <c r="CY26" s="103"/>
      <c r="CZ26" s="147"/>
      <c r="DA26" s="102"/>
      <c r="DB26" s="103"/>
      <c r="DC26" s="147"/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/>
      <c r="CY27" s="103"/>
      <c r="CZ27" s="147"/>
      <c r="DA27" s="102"/>
      <c r="DB27" s="103"/>
      <c r="DC27" s="147"/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/>
      <c r="CY28" s="103"/>
      <c r="CZ28" s="147"/>
      <c r="DA28" s="102"/>
      <c r="DB28" s="103"/>
      <c r="DC28" s="147"/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/>
      <c r="CY29" s="103"/>
      <c r="CZ29" s="147"/>
      <c r="DA29" s="102"/>
      <c r="DB29" s="103"/>
      <c r="DC29" s="147"/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98" t="s">
        <v>21</v>
      </c>
      <c r="B30" s="193">
        <v>52706</v>
      </c>
      <c r="C30" s="193">
        <v>11199</v>
      </c>
      <c r="D30" s="194">
        <v>63905</v>
      </c>
      <c r="E30" s="129"/>
      <c r="F30" s="127" t="s">
        <v>87</v>
      </c>
      <c r="G30" s="127">
        <v>37735</v>
      </c>
      <c r="H30" s="127">
        <v>36535</v>
      </c>
      <c r="I30" s="127" t="s">
        <v>88</v>
      </c>
      <c r="J30" s="130">
        <v>19379</v>
      </c>
      <c r="K30" s="98">
        <v>17979</v>
      </c>
      <c r="L30" s="191">
        <v>63905</v>
      </c>
      <c r="M30" s="176">
        <v>66505</v>
      </c>
      <c r="N30" s="190">
        <v>2600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200</v>
      </c>
      <c r="CS30" s="103">
        <v>0</v>
      </c>
      <c r="CT30" s="147">
        <v>200</v>
      </c>
      <c r="CU30" s="102">
        <v>500</v>
      </c>
      <c r="CV30" s="103">
        <v>0</v>
      </c>
      <c r="CW30" s="147">
        <v>500</v>
      </c>
      <c r="CX30" s="102"/>
      <c r="CY30" s="103"/>
      <c r="CZ30" s="147"/>
      <c r="DA30" s="102"/>
      <c r="DB30" s="103"/>
      <c r="DC30" s="147"/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1200</v>
      </c>
      <c r="DT30" s="103">
        <v>1400</v>
      </c>
      <c r="DU30" s="147">
        <v>2600</v>
      </c>
    </row>
    <row r="31" spans="1:125" s="104" customFormat="1" ht="30.2" customHeight="1" x14ac:dyDescent="0.25">
      <c r="A31" s="198"/>
      <c r="B31" s="193"/>
      <c r="C31" s="193"/>
      <c r="D31" s="194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1"/>
      <c r="M31" s="176"/>
      <c r="N31" s="190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/>
      <c r="CY31" s="103"/>
      <c r="CZ31" s="147"/>
      <c r="DA31" s="102"/>
      <c r="DB31" s="103"/>
      <c r="DC31" s="147"/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98"/>
      <c r="B32" s="193"/>
      <c r="C32" s="193"/>
      <c r="D32" s="194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1"/>
      <c r="M32" s="176"/>
      <c r="N32" s="190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/>
      <c r="CY32" s="103"/>
      <c r="CZ32" s="147"/>
      <c r="DA32" s="102"/>
      <c r="DB32" s="103"/>
      <c r="DC32" s="147"/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98"/>
      <c r="B33" s="193"/>
      <c r="C33" s="193"/>
      <c r="D33" s="194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1"/>
      <c r="M33" s="176"/>
      <c r="N33" s="190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/>
      <c r="CY33" s="103"/>
      <c r="CZ33" s="147"/>
      <c r="DA33" s="102"/>
      <c r="DB33" s="103"/>
      <c r="DC33" s="147"/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664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3455</v>
      </c>
      <c r="N34" s="101">
        <v>1063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/>
      <c r="CY34" s="103"/>
      <c r="CZ34" s="147"/>
      <c r="DA34" s="102"/>
      <c r="DB34" s="103"/>
      <c r="DC34" s="147"/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664</v>
      </c>
      <c r="DT34" s="103">
        <v>399</v>
      </c>
      <c r="DU34" s="147">
        <v>1063</v>
      </c>
    </row>
    <row r="35" spans="1:125" s="104" customFormat="1" ht="30.2" customHeight="1" x14ac:dyDescent="0.25">
      <c r="A35" s="198" t="s">
        <v>23</v>
      </c>
      <c r="B35" s="193">
        <v>6137</v>
      </c>
      <c r="C35" s="193">
        <v>2838</v>
      </c>
      <c r="D35" s="194">
        <v>8975</v>
      </c>
      <c r="E35" s="129"/>
      <c r="F35" s="127" t="s">
        <v>92</v>
      </c>
      <c r="G35" s="127">
        <v>5240</v>
      </c>
      <c r="H35" s="127">
        <v>4155</v>
      </c>
      <c r="I35" s="127" t="s">
        <v>93</v>
      </c>
      <c r="J35" s="130">
        <v>3982</v>
      </c>
      <c r="K35" s="98">
        <v>3420</v>
      </c>
      <c r="L35" s="191">
        <v>8975</v>
      </c>
      <c r="M35" s="176">
        <v>10622</v>
      </c>
      <c r="N35" s="190">
        <v>1647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100</v>
      </c>
      <c r="CV35" s="103">
        <v>0</v>
      </c>
      <c r="CW35" s="147">
        <v>100</v>
      </c>
      <c r="CX35" s="102"/>
      <c r="CY35" s="103"/>
      <c r="CZ35" s="147"/>
      <c r="DA35" s="102"/>
      <c r="DB35" s="103"/>
      <c r="DC35" s="147"/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1085</v>
      </c>
      <c r="DT35" s="103">
        <v>562</v>
      </c>
      <c r="DU35" s="147">
        <v>1647</v>
      </c>
    </row>
    <row r="36" spans="1:125" s="104" customFormat="1" ht="30.2" customHeight="1" x14ac:dyDescent="0.25">
      <c r="A36" s="198"/>
      <c r="B36" s="193"/>
      <c r="C36" s="193"/>
      <c r="D36" s="194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1"/>
      <c r="M36" s="176"/>
      <c r="N36" s="190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/>
      <c r="CY36" s="103"/>
      <c r="CZ36" s="147"/>
      <c r="DA36" s="102"/>
      <c r="DB36" s="103"/>
      <c r="DC36" s="147"/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7424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9815</v>
      </c>
      <c r="N37" s="101">
        <v>3348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163</v>
      </c>
      <c r="CV37" s="103">
        <v>0</v>
      </c>
      <c r="CW37" s="147">
        <v>163</v>
      </c>
      <c r="CX37" s="102"/>
      <c r="CY37" s="103"/>
      <c r="CZ37" s="147"/>
      <c r="DA37" s="102"/>
      <c r="DB37" s="103"/>
      <c r="DC37" s="147"/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3024</v>
      </c>
      <c r="DT37" s="103">
        <v>324</v>
      </c>
      <c r="DU37" s="147">
        <v>3348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/>
      <c r="CY38" s="103"/>
      <c r="CZ38" s="147"/>
      <c r="DA38" s="102"/>
      <c r="DB38" s="103"/>
      <c r="DC38" s="147"/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/>
      <c r="CY39" s="103"/>
      <c r="CZ39" s="147"/>
      <c r="DA39" s="102"/>
      <c r="DB39" s="103"/>
      <c r="DC39" s="147"/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/>
      <c r="CY40" s="103"/>
      <c r="CZ40" s="147"/>
      <c r="DA40" s="102"/>
      <c r="DB40" s="103"/>
      <c r="DC40" s="147"/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/>
      <c r="CY41" s="103"/>
      <c r="CZ41" s="147"/>
      <c r="DA41" s="102"/>
      <c r="DB41" s="103"/>
      <c r="DC41" s="147"/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/>
      <c r="CY42" s="103"/>
      <c r="CZ42" s="147"/>
      <c r="DA42" s="102"/>
      <c r="DB42" s="103"/>
      <c r="DC42" s="147"/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39990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51990</v>
      </c>
      <c r="N43" s="101">
        <v>6800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200</v>
      </c>
      <c r="CV43" s="103">
        <v>0</v>
      </c>
      <c r="CW43" s="147">
        <v>200</v>
      </c>
      <c r="CX43" s="102"/>
      <c r="CY43" s="103"/>
      <c r="CZ43" s="147"/>
      <c r="DA43" s="102"/>
      <c r="DB43" s="103"/>
      <c r="DC43" s="147"/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5800</v>
      </c>
      <c r="DT43" s="103">
        <v>1000</v>
      </c>
      <c r="DU43" s="147">
        <v>6800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/>
      <c r="CY44" s="103"/>
      <c r="CZ44" s="147"/>
      <c r="DA44" s="102"/>
      <c r="DB44" s="103"/>
      <c r="DC44" s="147"/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1172</v>
      </c>
      <c r="DU44" s="147">
        <v>1172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139814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188494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-200</v>
      </c>
      <c r="CS45" s="108"/>
      <c r="CT45" s="148"/>
      <c r="CU45" s="107">
        <v>-300</v>
      </c>
      <c r="CV45" s="108"/>
      <c r="CW45" s="148"/>
      <c r="CX45" s="107"/>
      <c r="CY45" s="108"/>
      <c r="CZ45" s="148"/>
      <c r="DA45" s="107"/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-24862</v>
      </c>
      <c r="DT45" s="108">
        <v>0</v>
      </c>
      <c r="DU45" s="148">
        <v>-24862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1048444</v>
      </c>
      <c r="H46" s="9">
        <v>833601</v>
      </c>
      <c r="I46" s="21" t="s">
        <v>117</v>
      </c>
      <c r="J46" s="9">
        <v>354716</v>
      </c>
      <c r="K46" s="9">
        <v>345845</v>
      </c>
      <c r="L46" s="9">
        <v>1343660</v>
      </c>
      <c r="M46" s="9">
        <v>1403160</v>
      </c>
      <c r="N46" s="35">
        <v>59500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2643</v>
      </c>
      <c r="CS46" s="95">
        <v>46</v>
      </c>
      <c r="CT46" s="95">
        <v>2689</v>
      </c>
      <c r="CU46" s="95">
        <v>2243</v>
      </c>
      <c r="CV46" s="95">
        <v>0</v>
      </c>
      <c r="CW46" s="95">
        <v>2243</v>
      </c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75029</v>
      </c>
      <c r="DT46" s="95">
        <v>8871</v>
      </c>
      <c r="DU46" s="95">
        <v>83900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96" t="s">
        <v>144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27597</v>
      </c>
      <c r="H50" s="127">
        <v>16635</v>
      </c>
      <c r="I50" s="127"/>
      <c r="J50" s="130">
        <v>0</v>
      </c>
      <c r="K50" s="105"/>
      <c r="L50" s="99">
        <v>16635</v>
      </c>
      <c r="M50" s="100">
        <v>27597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200</v>
      </c>
      <c r="CS50" s="103">
        <v>0</v>
      </c>
      <c r="CT50" s="147">
        <v>200</v>
      </c>
      <c r="CU50" s="102">
        <v>300</v>
      </c>
      <c r="CV50" s="103"/>
      <c r="CW50" s="147">
        <v>300</v>
      </c>
      <c r="CX50" s="102"/>
      <c r="CY50" s="103"/>
      <c r="CZ50" s="147"/>
      <c r="DA50" s="102"/>
      <c r="DB50" s="103"/>
      <c r="DC50" s="147"/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10962</v>
      </c>
      <c r="DT50" s="103">
        <v>0</v>
      </c>
      <c r="DU50" s="147">
        <v>10962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/>
      <c r="CY51" s="108"/>
      <c r="CZ51" s="148"/>
      <c r="DA51" s="107"/>
      <c r="DB51" s="108"/>
      <c r="DC51" s="148"/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139814</v>
      </c>
      <c r="H52" s="47"/>
      <c r="I52" s="48" t="s">
        <v>114</v>
      </c>
      <c r="J52" s="9">
        <v>48680</v>
      </c>
      <c r="K52" s="41"/>
      <c r="L52" s="21"/>
      <c r="M52" s="9">
        <v>188494</v>
      </c>
      <c r="N52" s="35">
        <v>188494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200</v>
      </c>
      <c r="CS52" s="95">
        <v>0</v>
      </c>
      <c r="CT52" s="95">
        <v>200</v>
      </c>
      <c r="CU52" s="95">
        <v>300</v>
      </c>
      <c r="CV52" s="95"/>
      <c r="CW52" s="95">
        <v>300</v>
      </c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24862</v>
      </c>
      <c r="DT52" s="95">
        <v>0</v>
      </c>
      <c r="DU52" s="95">
        <v>24862</v>
      </c>
    </row>
    <row r="53" spans="1:125" ht="20.100000000000001" customHeight="1" x14ac:dyDescent="0.2">
      <c r="A53" s="192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87">
        <v>45814</v>
      </c>
      <c r="DU54" s="187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J5:AL5"/>
    <mergeCell ref="AM5:AO5"/>
    <mergeCell ref="AP5:AR5"/>
    <mergeCell ref="AV5:AX5"/>
    <mergeCell ref="AS5:AU5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M9:M13"/>
    <mergeCell ref="A9:A13"/>
    <mergeCell ref="B9:B13"/>
    <mergeCell ref="C9:C13"/>
    <mergeCell ref="D9:D13"/>
    <mergeCell ref="L9:L13"/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</mergeCells>
  <printOptions horizontalCentered="1"/>
  <pageMargins left="0" right="0" top="0.35433070866141736" bottom="0" header="0.31496062992125984" footer="0.31496062992125984"/>
  <pageSetup paperSize="9" scale="4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F1" workbookViewId="0">
      <selection activeCell="R55" sqref="R55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61" t="s">
        <v>150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106845</v>
      </c>
      <c r="E6" s="67">
        <v>25</v>
      </c>
      <c r="F6" s="8">
        <v>11730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148986</v>
      </c>
      <c r="N6" s="2">
        <v>148986</v>
      </c>
    </row>
    <row r="7" spans="1:14" ht="24.95" customHeight="1" x14ac:dyDescent="0.2">
      <c r="A7" s="207" t="s">
        <v>4</v>
      </c>
      <c r="B7" s="7" t="s">
        <v>47</v>
      </c>
      <c r="C7" s="20">
        <v>166600</v>
      </c>
      <c r="D7" s="20">
        <v>166593</v>
      </c>
      <c r="E7" s="67">
        <v>1</v>
      </c>
      <c r="F7" s="8">
        <v>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273437</v>
      </c>
      <c r="N7" s="2">
        <v>236993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4395</v>
      </c>
      <c r="E12" s="67">
        <v>1</v>
      </c>
      <c r="F12" s="8">
        <v>204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3126</v>
      </c>
      <c r="E13" s="67"/>
      <c r="F13" s="8">
        <v>474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4899</v>
      </c>
      <c r="N13" s="2">
        <v>4899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900</v>
      </c>
      <c r="K18" s="67"/>
      <c r="L18" s="8">
        <v>100</v>
      </c>
      <c r="M18" s="88">
        <v>4383</v>
      </c>
      <c r="N18" s="2">
        <v>4383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2164</v>
      </c>
      <c r="K20" s="67"/>
      <c r="L20" s="8">
        <v>36</v>
      </c>
      <c r="M20" s="88">
        <v>6955</v>
      </c>
      <c r="N20" s="2">
        <v>6955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18317</v>
      </c>
      <c r="E22" s="67"/>
      <c r="F22" s="8">
        <v>1883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26835</v>
      </c>
      <c r="N22" s="2">
        <v>26835</v>
      </c>
    </row>
    <row r="23" spans="1:14" ht="24.95" customHeight="1" x14ac:dyDescent="0.2">
      <c r="A23" s="6" t="s">
        <v>16</v>
      </c>
      <c r="B23" s="7" t="s">
        <v>77</v>
      </c>
      <c r="C23" s="20">
        <v>14600</v>
      </c>
      <c r="D23" s="20">
        <v>14579</v>
      </c>
      <c r="E23" s="67"/>
      <c r="F23" s="8">
        <v>21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20779</v>
      </c>
      <c r="N23" s="2">
        <v>20779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67" t="s">
        <v>21</v>
      </c>
      <c r="B28" s="7" t="s">
        <v>87</v>
      </c>
      <c r="C28" s="20">
        <v>39600</v>
      </c>
      <c r="D28" s="20">
        <v>37735</v>
      </c>
      <c r="E28" s="67">
        <v>29</v>
      </c>
      <c r="F28" s="8">
        <v>1836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66505</v>
      </c>
      <c r="N28" s="2">
        <v>57114</v>
      </c>
    </row>
    <row r="29" spans="1:14" ht="24.95" customHeight="1" x14ac:dyDescent="0.2">
      <c r="A29" s="167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67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67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1200</v>
      </c>
      <c r="D32" s="20">
        <v>664</v>
      </c>
      <c r="E32" s="67"/>
      <c r="F32" s="8">
        <v>536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3455</v>
      </c>
      <c r="N32" s="2">
        <v>3455</v>
      </c>
    </row>
    <row r="33" spans="1:14" ht="24.95" customHeight="1" x14ac:dyDescent="0.2">
      <c r="A33" s="167" t="s">
        <v>23</v>
      </c>
      <c r="B33" s="7" t="s">
        <v>92</v>
      </c>
      <c r="C33" s="20">
        <v>5600</v>
      </c>
      <c r="D33" s="20">
        <v>5240</v>
      </c>
      <c r="E33" s="67"/>
      <c r="F33" s="8">
        <v>360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10622</v>
      </c>
      <c r="N33" s="2">
        <v>9222</v>
      </c>
    </row>
    <row r="34" spans="1:14" ht="24.95" customHeight="1" x14ac:dyDescent="0.2">
      <c r="A34" s="167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7424</v>
      </c>
      <c r="E35" s="67"/>
      <c r="F35" s="8">
        <v>2976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9815</v>
      </c>
      <c r="N35" s="2">
        <v>9815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39990</v>
      </c>
      <c r="E41" s="67">
        <v>5</v>
      </c>
      <c r="F41" s="8">
        <v>805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51990</v>
      </c>
      <c r="N41" s="2">
        <v>51990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4.95" customHeight="1" x14ac:dyDescent="0.2">
      <c r="A43" s="6" t="s">
        <v>127</v>
      </c>
      <c r="B43" s="7" t="s">
        <v>138</v>
      </c>
      <c r="C43" s="20">
        <v>139814</v>
      </c>
      <c r="D43" s="20">
        <v>139814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188494</v>
      </c>
      <c r="N43" s="2">
        <v>188494</v>
      </c>
    </row>
    <row r="44" spans="1:14" ht="39.950000000000003" customHeight="1" x14ac:dyDescent="0.2">
      <c r="A44" s="21" t="s">
        <v>33</v>
      </c>
      <c r="B44" s="21" t="s">
        <v>42</v>
      </c>
      <c r="C44" s="9">
        <v>1072774</v>
      </c>
      <c r="D44" s="9">
        <v>1048444</v>
      </c>
      <c r="E44" s="9">
        <v>192</v>
      </c>
      <c r="F44" s="9">
        <v>24138</v>
      </c>
      <c r="G44" s="71"/>
      <c r="H44" s="72" t="s">
        <v>117</v>
      </c>
      <c r="I44" s="73">
        <v>360400</v>
      </c>
      <c r="J44" s="73">
        <v>354716</v>
      </c>
      <c r="K44" s="73">
        <v>44</v>
      </c>
      <c r="L44" s="73">
        <v>5640</v>
      </c>
      <c r="M44" s="88">
        <v>1403160</v>
      </c>
      <c r="N44" s="2">
        <v>1403160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61597</v>
      </c>
      <c r="E48" s="83"/>
      <c r="F48" s="83">
        <v>139814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27597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workbookViewId="0">
      <selection activeCell="M67" sqref="M67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61" t="s">
        <v>139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6" ht="30.2" customHeight="1" x14ac:dyDescent="0.25">
      <c r="A3" s="10"/>
      <c r="B3" s="11" t="s">
        <v>34</v>
      </c>
      <c r="C3" s="11" t="s">
        <v>36</v>
      </c>
      <c r="D3" s="168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8"/>
      <c r="E4" s="10"/>
      <c r="F4" s="10"/>
      <c r="G4" s="10"/>
      <c r="H4" s="10"/>
      <c r="I4" s="10"/>
      <c r="J4" s="10"/>
      <c r="L4" s="217" t="s">
        <v>140</v>
      </c>
      <c r="M4" s="217"/>
      <c r="N4" s="217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8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176752</v>
      </c>
      <c r="H6" s="19" t="s">
        <v>44</v>
      </c>
      <c r="I6" s="18">
        <v>66481</v>
      </c>
      <c r="J6" s="57">
        <v>243233</v>
      </c>
      <c r="L6" s="90">
        <v>0.27332228768300354</v>
      </c>
      <c r="M6" s="90">
        <v>0.1874203588222691</v>
      </c>
      <c r="N6" s="90">
        <v>4.7379486302346133E-2</v>
      </c>
      <c r="O6" s="2"/>
    </row>
    <row r="7" spans="1:16" ht="24.95" customHeight="1" x14ac:dyDescent="0.2">
      <c r="A7" s="207" t="s">
        <v>4</v>
      </c>
      <c r="B7" s="219">
        <v>181740</v>
      </c>
      <c r="C7" s="222">
        <v>53332</v>
      </c>
      <c r="D7" s="216">
        <v>235072</v>
      </c>
      <c r="E7" s="10"/>
      <c r="F7" s="17" t="s">
        <v>47</v>
      </c>
      <c r="G7" s="33">
        <v>236500</v>
      </c>
      <c r="H7" s="19" t="s">
        <v>48</v>
      </c>
      <c r="I7" s="18">
        <v>94740</v>
      </c>
      <c r="J7" s="211">
        <v>367684</v>
      </c>
      <c r="L7" s="210">
        <v>0.28012641289803203</v>
      </c>
      <c r="M7" s="210">
        <v>0.29036750527182309</v>
      </c>
      <c r="N7" s="210">
        <v>7.3404315972519174E-2</v>
      </c>
    </row>
    <row r="8" spans="1:16" ht="24.95" customHeight="1" x14ac:dyDescent="0.2">
      <c r="A8" s="208"/>
      <c r="B8" s="220"/>
      <c r="C8" s="223"/>
      <c r="D8" s="216"/>
      <c r="E8" s="10"/>
      <c r="F8" s="17" t="s">
        <v>49</v>
      </c>
      <c r="G8" s="33">
        <v>5094</v>
      </c>
      <c r="H8" s="19" t="s">
        <v>50</v>
      </c>
      <c r="I8" s="18">
        <v>1399</v>
      </c>
      <c r="J8" s="211"/>
      <c r="L8" s="210"/>
      <c r="M8" s="210"/>
      <c r="N8" s="210"/>
    </row>
    <row r="9" spans="1:16" ht="24.95" customHeight="1" x14ac:dyDescent="0.2">
      <c r="A9" s="208"/>
      <c r="B9" s="220"/>
      <c r="C9" s="223"/>
      <c r="D9" s="216"/>
      <c r="E9" s="10"/>
      <c r="F9" s="17" t="s">
        <v>147</v>
      </c>
      <c r="G9" s="33">
        <v>3068</v>
      </c>
      <c r="H9" s="19" t="s">
        <v>146</v>
      </c>
      <c r="I9" s="18">
        <v>462</v>
      </c>
      <c r="J9" s="211"/>
      <c r="L9" s="210"/>
      <c r="M9" s="210"/>
      <c r="N9" s="210"/>
      <c r="P9" s="2"/>
    </row>
    <row r="10" spans="1:16" ht="24.95" customHeight="1" x14ac:dyDescent="0.2">
      <c r="A10" s="208"/>
      <c r="B10" s="220"/>
      <c r="C10" s="223"/>
      <c r="D10" s="216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1"/>
      <c r="L10" s="210"/>
      <c r="M10" s="210"/>
      <c r="N10" s="210"/>
    </row>
    <row r="11" spans="1:16" ht="24.95" customHeight="1" x14ac:dyDescent="0.2">
      <c r="A11" s="209"/>
      <c r="B11" s="221"/>
      <c r="C11" s="224"/>
      <c r="D11" s="216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1"/>
      <c r="L11" s="210"/>
      <c r="M11" s="210"/>
      <c r="N11" s="210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5.7454414235613843E-3</v>
      </c>
      <c r="N12" s="90">
        <v>1.4524359303286867E-3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3126</v>
      </c>
      <c r="H13" s="19" t="s">
        <v>56</v>
      </c>
      <c r="I13" s="18">
        <v>1773</v>
      </c>
      <c r="J13" s="57">
        <v>4899</v>
      </c>
      <c r="L13" s="90">
        <v>0.36191059399877529</v>
      </c>
      <c r="M13" s="90">
        <v>4.9983648890943744E-3</v>
      </c>
      <c r="N13" s="90">
        <v>1.2635764987599417E-3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2.8219758905716121E-3</v>
      </c>
      <c r="N14" s="90">
        <v>7.1338977735967385E-4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2.4977728661802682E-3</v>
      </c>
      <c r="N15" s="90">
        <v>6.3143191082984124E-4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2.2553253870702195E-3</v>
      </c>
      <c r="N16" s="90">
        <v>5.7014168020753161E-4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1.0622582573100734E-2</v>
      </c>
      <c r="N17" s="90">
        <v>2.6853673137774738E-3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900</v>
      </c>
      <c r="J18" s="57">
        <v>4383</v>
      </c>
      <c r="L18" s="90">
        <v>0.20533880903490759</v>
      </c>
      <c r="M18" s="90">
        <v>2.5372410604539968E-3</v>
      </c>
      <c r="N18" s="90">
        <v>6.4140939023347304E-4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3.9299044869698574E-3</v>
      </c>
      <c r="N19" s="90">
        <v>9.934718777616237E-4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2164</v>
      </c>
      <c r="J20" s="57">
        <v>6955</v>
      </c>
      <c r="L20" s="90">
        <v>0.31114306254493168</v>
      </c>
      <c r="M20" s="90">
        <v>6.1006551720249437E-3</v>
      </c>
      <c r="N20" s="90">
        <v>1.5422332449613729E-3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2.366400162383428E-2</v>
      </c>
      <c r="N21" s="90">
        <v>5.9822115795775252E-3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18317</v>
      </c>
      <c r="H22" s="19" t="s">
        <v>74</v>
      </c>
      <c r="I22" s="18">
        <v>8518</v>
      </c>
      <c r="J22" s="57">
        <v>26835</v>
      </c>
      <c r="L22" s="90">
        <v>0.31742127818147942</v>
      </c>
      <c r="M22" s="90">
        <v>2.4013577058830164E-2</v>
      </c>
      <c r="N22" s="90">
        <v>6.0705835400096924E-3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14579</v>
      </c>
      <c r="H23" s="19" t="s">
        <v>78</v>
      </c>
      <c r="I23" s="18">
        <v>6200</v>
      </c>
      <c r="J23" s="57">
        <v>20779</v>
      </c>
      <c r="L23" s="90">
        <v>0.29837817026805907</v>
      </c>
      <c r="M23" s="90">
        <v>1.7478771749794203E-2</v>
      </c>
      <c r="N23" s="90">
        <v>4.4185980216083698E-3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2.0306385953833488E-2</v>
      </c>
      <c r="N24" s="90">
        <v>5.1334131531685628E-3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5.6383134676755487E-4</v>
      </c>
      <c r="N25" s="90">
        <v>1.425354200518829E-4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5.6383134676755487E-4</v>
      </c>
      <c r="N26" s="90">
        <v>1.425354200518829E-4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2.8191567338377746E-3</v>
      </c>
      <c r="N27" s="90">
        <v>7.1267710025941448E-4</v>
      </c>
    </row>
    <row r="28" spans="1:14" ht="24.95" customHeight="1" x14ac:dyDescent="0.2">
      <c r="A28" s="214" t="s">
        <v>21</v>
      </c>
      <c r="B28" s="215">
        <v>52706</v>
      </c>
      <c r="C28" s="166">
        <v>11199</v>
      </c>
      <c r="D28" s="216">
        <v>63905</v>
      </c>
      <c r="E28" s="10"/>
      <c r="F28" s="17" t="s">
        <v>87</v>
      </c>
      <c r="G28" s="33">
        <v>37735</v>
      </c>
      <c r="H28" s="19" t="s">
        <v>88</v>
      </c>
      <c r="I28" s="18">
        <v>19379</v>
      </c>
      <c r="J28" s="211">
        <v>66505</v>
      </c>
      <c r="L28" s="210">
        <v>0.32433651605142472</v>
      </c>
      <c r="M28" s="210">
        <v>6.0809210748880793E-2</v>
      </c>
      <c r="N28" s="210">
        <v>1.537244505259557E-2</v>
      </c>
    </row>
    <row r="29" spans="1:14" ht="24.95" customHeight="1" x14ac:dyDescent="0.2">
      <c r="A29" s="214"/>
      <c r="B29" s="215"/>
      <c r="C29" s="166"/>
      <c r="D29" s="216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1"/>
      <c r="L29" s="210"/>
      <c r="M29" s="210"/>
      <c r="N29" s="210"/>
    </row>
    <row r="30" spans="1:14" ht="24.95" customHeight="1" x14ac:dyDescent="0.2">
      <c r="A30" s="214"/>
      <c r="B30" s="215"/>
      <c r="C30" s="166"/>
      <c r="D30" s="216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1"/>
      <c r="L30" s="210"/>
      <c r="M30" s="210"/>
      <c r="N30" s="210"/>
    </row>
    <row r="31" spans="1:14" ht="24.95" customHeight="1" x14ac:dyDescent="0.2">
      <c r="A31" s="214"/>
      <c r="B31" s="215"/>
      <c r="C31" s="166"/>
      <c r="D31" s="216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1"/>
      <c r="L31" s="210"/>
      <c r="M31" s="210"/>
      <c r="N31" s="210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664</v>
      </c>
      <c r="H32" s="19" t="s">
        <v>96</v>
      </c>
      <c r="I32" s="18">
        <v>2791</v>
      </c>
      <c r="J32" s="57">
        <v>3455</v>
      </c>
      <c r="L32" s="90">
        <v>0.80781476121562956</v>
      </c>
      <c r="M32" s="90">
        <v>7.8682664441412278E-3</v>
      </c>
      <c r="N32" s="90">
        <v>1.9890817868240258E-3</v>
      </c>
    </row>
    <row r="33" spans="1:14" ht="24.95" customHeight="1" x14ac:dyDescent="0.2">
      <c r="A33" s="214" t="s">
        <v>23</v>
      </c>
      <c r="B33" s="215">
        <v>6137</v>
      </c>
      <c r="C33" s="166">
        <v>2838</v>
      </c>
      <c r="D33" s="216">
        <v>8975</v>
      </c>
      <c r="E33" s="10"/>
      <c r="F33" s="17" t="s">
        <v>92</v>
      </c>
      <c r="G33" s="33">
        <v>5240</v>
      </c>
      <c r="H33" s="19" t="s">
        <v>93</v>
      </c>
      <c r="I33" s="18">
        <v>3982</v>
      </c>
      <c r="J33" s="211">
        <v>10622</v>
      </c>
      <c r="L33" s="210">
        <v>0.39371116550555452</v>
      </c>
      <c r="M33" s="210">
        <v>1.1789713460909573E-2</v>
      </c>
      <c r="N33" s="210">
        <v>2.9804156332848713E-3</v>
      </c>
    </row>
    <row r="34" spans="1:14" ht="24.95" customHeight="1" x14ac:dyDescent="0.2">
      <c r="A34" s="214"/>
      <c r="B34" s="215"/>
      <c r="C34" s="166"/>
      <c r="D34" s="216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1"/>
      <c r="L34" s="210"/>
      <c r="M34" s="210"/>
      <c r="N34" s="210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7424</v>
      </c>
      <c r="H35" s="19" t="s">
        <v>91</v>
      </c>
      <c r="I35" s="18">
        <v>2391</v>
      </c>
      <c r="J35" s="57">
        <v>9815</v>
      </c>
      <c r="L35" s="90">
        <v>0.24360672440142639</v>
      </c>
      <c r="M35" s="90">
        <v>6.7406037506061185E-3</v>
      </c>
      <c r="N35" s="90">
        <v>1.7040109467202601E-3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4.5021933039389259E-3</v>
      </c>
      <c r="N36" s="90">
        <v>1.138145329114285E-3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4.3417832857835563E-2</v>
      </c>
      <c r="N37" s="90">
        <v>1.0975940021095242E-2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1.2376098061547829E-3</v>
      </c>
      <c r="N38" s="90">
        <v>3.1286524701388293E-4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9.3567811996075733E-3</v>
      </c>
      <c r="N39" s="90">
        <v>2.3653752957609967E-3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39990</v>
      </c>
      <c r="H41" s="19" t="s">
        <v>112</v>
      </c>
      <c r="I41" s="18">
        <v>12000</v>
      </c>
      <c r="J41" s="57">
        <v>51990</v>
      </c>
      <c r="L41" s="90">
        <v>0.2308136180034622</v>
      </c>
      <c r="M41" s="90">
        <v>3.3829880806053293E-2</v>
      </c>
      <c r="N41" s="90">
        <v>8.5521252031129733E-3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0.21174122396508757</v>
      </c>
      <c r="N42" s="90">
        <v>5.3527751646284101E-2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1048444</v>
      </c>
      <c r="H44" s="21" t="s">
        <v>117</v>
      </c>
      <c r="I44" s="9">
        <v>354716</v>
      </c>
      <c r="J44" s="9">
        <v>1403160</v>
      </c>
      <c r="L44" s="91">
        <v>0.25279797029561846</v>
      </c>
      <c r="M44" s="91">
        <v>1</v>
      </c>
      <c r="N44" s="91">
        <v>0.25279797029561846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12" t="s">
        <v>129</v>
      </c>
      <c r="B46" s="212"/>
      <c r="C46" s="212"/>
      <c r="D46" s="212"/>
      <c r="E46" s="212"/>
      <c r="F46" s="212"/>
      <c r="G46" s="212"/>
      <c r="H46" s="212"/>
      <c r="I46" s="212"/>
      <c r="J46" s="21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27597</v>
      </c>
      <c r="H48" s="20"/>
      <c r="I48" s="8">
        <v>0</v>
      </c>
      <c r="J48" s="57">
        <v>27597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139814</v>
      </c>
      <c r="H50" s="48" t="s">
        <v>114</v>
      </c>
      <c r="I50" s="9">
        <v>48680</v>
      </c>
      <c r="J50" s="9">
        <v>188494</v>
      </c>
    </row>
    <row r="51" spans="1:14" ht="20.100000000000001" customHeight="1" x14ac:dyDescent="0.2">
      <c r="A51" s="192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87"/>
      <c r="N53" s="187"/>
    </row>
  </sheetData>
  <mergeCells count="31"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2025-06-27T17:47:05Z</cp:lastPrinted>
  <dcterms:created xsi:type="dcterms:W3CDTF">2015-06-05T18:19:34Z</dcterms:created>
  <dcterms:modified xsi:type="dcterms:W3CDTF">2025-08-20T17:44:08Z</dcterms:modified>
</cp:coreProperties>
</file>